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195" windowHeight="10995"/>
  </bookViews>
  <sheets>
    <sheet name="Plan " sheetId="4" r:id="rId1"/>
    <sheet name="Feuil2" sheetId="2" r:id="rId2"/>
    <sheet name="Feuil3" sheetId="3" r:id="rId3"/>
  </sheets>
  <definedNames>
    <definedName name="distance">'Plan '!$Q$2:$Q$52</definedName>
    <definedName name="durée">'Plan '!$R$2:$R$32</definedName>
    <definedName name="séances">'Plan '!$I$66,'Plan '!$I$3:$I$66,'Plan '!$B$3:$B$66</definedName>
    <definedName name="Type">'Plan '!$P$3:$P$23</definedName>
  </definedNames>
  <calcPr calcId="125725"/>
</workbook>
</file>

<file path=xl/calcChain.xml><?xml version="1.0" encoding="utf-8"?>
<calcChain xmlns="http://schemas.openxmlformats.org/spreadsheetml/2006/main">
  <c r="I34" i="4"/>
  <c r="B34"/>
  <c r="I66"/>
  <c r="B66"/>
  <c r="B18"/>
  <c r="B10"/>
  <c r="I58"/>
  <c r="I50"/>
  <c r="I42"/>
  <c r="I26"/>
  <c r="I18"/>
  <c r="I10"/>
  <c r="B58"/>
  <c r="B50"/>
  <c r="B42"/>
  <c r="B26"/>
  <c r="K66"/>
  <c r="M60" s="1"/>
  <c r="J66"/>
  <c r="L60" s="1"/>
  <c r="D66"/>
  <c r="F60" s="1"/>
  <c r="C66"/>
  <c r="E60" s="1"/>
  <c r="M65"/>
  <c r="L65"/>
  <c r="M64"/>
  <c r="L64"/>
  <c r="F64"/>
  <c r="E64"/>
  <c r="M63"/>
  <c r="L63"/>
  <c r="F63"/>
  <c r="E63"/>
  <c r="M62"/>
  <c r="L62"/>
  <c r="F62"/>
  <c r="E62"/>
  <c r="M61"/>
  <c r="L61"/>
  <c r="F61"/>
  <c r="E61"/>
  <c r="M59"/>
  <c r="L59"/>
  <c r="F59"/>
  <c r="E59"/>
  <c r="K58"/>
  <c r="M52" s="1"/>
  <c r="J58"/>
  <c r="L52" s="1"/>
  <c r="D58"/>
  <c r="F52" s="1"/>
  <c r="C58"/>
  <c r="E52" s="1"/>
  <c r="M57"/>
  <c r="L57"/>
  <c r="F57"/>
  <c r="E57"/>
  <c r="M56"/>
  <c r="L56"/>
  <c r="F56"/>
  <c r="E56"/>
  <c r="M55"/>
  <c r="L55"/>
  <c r="F55"/>
  <c r="E55"/>
  <c r="M54"/>
  <c r="L54"/>
  <c r="F54"/>
  <c r="E54"/>
  <c r="M53"/>
  <c r="L53"/>
  <c r="F53"/>
  <c r="E53"/>
  <c r="M51"/>
  <c r="L51"/>
  <c r="F51"/>
  <c r="E51"/>
  <c r="K50"/>
  <c r="M44" s="1"/>
  <c r="J50"/>
  <c r="L44" s="1"/>
  <c r="D50"/>
  <c r="F45" s="1"/>
  <c r="C50"/>
  <c r="E45" s="1"/>
  <c r="M49"/>
  <c r="L49"/>
  <c r="F49"/>
  <c r="E49"/>
  <c r="M48"/>
  <c r="L48"/>
  <c r="F48"/>
  <c r="E48"/>
  <c r="M47"/>
  <c r="L47"/>
  <c r="F47"/>
  <c r="E47"/>
  <c r="M46"/>
  <c r="L46"/>
  <c r="F46"/>
  <c r="E46"/>
  <c r="M45"/>
  <c r="L45"/>
  <c r="M43"/>
  <c r="L43"/>
  <c r="F43"/>
  <c r="E43"/>
  <c r="K42"/>
  <c r="M36" s="1"/>
  <c r="J42"/>
  <c r="L36" s="1"/>
  <c r="D42"/>
  <c r="F36" s="1"/>
  <c r="C42"/>
  <c r="E36" s="1"/>
  <c r="M41"/>
  <c r="L41"/>
  <c r="F41"/>
  <c r="E41"/>
  <c r="M40"/>
  <c r="L40"/>
  <c r="F40"/>
  <c r="E40"/>
  <c r="M39"/>
  <c r="L39"/>
  <c r="F39"/>
  <c r="E39"/>
  <c r="M38"/>
  <c r="L38"/>
  <c r="F38"/>
  <c r="E38"/>
  <c r="M37"/>
  <c r="L37"/>
  <c r="F37"/>
  <c r="E37"/>
  <c r="M35"/>
  <c r="L35"/>
  <c r="F35"/>
  <c r="E35"/>
  <c r="K34"/>
  <c r="M28" s="1"/>
  <c r="J34"/>
  <c r="L28" s="1"/>
  <c r="D34"/>
  <c r="F28" s="1"/>
  <c r="C34"/>
  <c r="E28" s="1"/>
  <c r="M33"/>
  <c r="L33"/>
  <c r="F33"/>
  <c r="E33"/>
  <c r="M32"/>
  <c r="L32"/>
  <c r="F32"/>
  <c r="E32"/>
  <c r="M31"/>
  <c r="L31"/>
  <c r="F31"/>
  <c r="E31"/>
  <c r="M30"/>
  <c r="L30"/>
  <c r="F30"/>
  <c r="E30"/>
  <c r="M29"/>
  <c r="L29"/>
  <c r="F29"/>
  <c r="E29"/>
  <c r="M27"/>
  <c r="L27"/>
  <c r="F27"/>
  <c r="E27"/>
  <c r="K26"/>
  <c r="M20" s="1"/>
  <c r="J26"/>
  <c r="L20" s="1"/>
  <c r="D26"/>
  <c r="F20" s="1"/>
  <c r="C26"/>
  <c r="E20" s="1"/>
  <c r="M25"/>
  <c r="L25"/>
  <c r="F25"/>
  <c r="E25"/>
  <c r="M24"/>
  <c r="L24"/>
  <c r="F24"/>
  <c r="E24"/>
  <c r="M23"/>
  <c r="L23"/>
  <c r="F23"/>
  <c r="E23"/>
  <c r="M22"/>
  <c r="L22"/>
  <c r="F22"/>
  <c r="E22"/>
  <c r="M21"/>
  <c r="L21"/>
  <c r="F21"/>
  <c r="E21"/>
  <c r="M19"/>
  <c r="L19"/>
  <c r="F19"/>
  <c r="E19"/>
  <c r="K18"/>
  <c r="M12" s="1"/>
  <c r="J18"/>
  <c r="L12" s="1"/>
  <c r="D18"/>
  <c r="F12" s="1"/>
  <c r="C18"/>
  <c r="E12" s="1"/>
  <c r="M17"/>
  <c r="L17"/>
  <c r="F17"/>
  <c r="E17"/>
  <c r="M16"/>
  <c r="L16"/>
  <c r="F16"/>
  <c r="E16"/>
  <c r="M15"/>
  <c r="L15"/>
  <c r="F15"/>
  <c r="E15"/>
  <c r="M14"/>
  <c r="L14"/>
  <c r="F14"/>
  <c r="E14"/>
  <c r="M13"/>
  <c r="L13"/>
  <c r="F13"/>
  <c r="E13"/>
  <c r="M11"/>
  <c r="L11"/>
  <c r="K10"/>
  <c r="J10"/>
  <c r="D10"/>
  <c r="F4" s="1"/>
  <c r="C10"/>
  <c r="E4" s="1"/>
  <c r="M9"/>
  <c r="L9"/>
  <c r="F9"/>
  <c r="E9"/>
  <c r="M8"/>
  <c r="L8"/>
  <c r="F8"/>
  <c r="E8"/>
  <c r="M7"/>
  <c r="L7"/>
  <c r="F7"/>
  <c r="E7"/>
  <c r="M6"/>
  <c r="L6"/>
  <c r="F6"/>
  <c r="E6"/>
  <c r="M5"/>
  <c r="L5"/>
  <c r="F5"/>
  <c r="E5"/>
  <c r="M3"/>
  <c r="L3"/>
  <c r="E65" l="1"/>
  <c r="F65"/>
  <c r="E44"/>
  <c r="F44"/>
  <c r="F11"/>
  <c r="E11"/>
  <c r="F3"/>
  <c r="E3"/>
</calcChain>
</file>

<file path=xl/sharedStrings.xml><?xml version="1.0" encoding="utf-8"?>
<sst xmlns="http://schemas.openxmlformats.org/spreadsheetml/2006/main" count="120" uniqueCount="42">
  <si>
    <t>Dist.</t>
  </si>
  <si>
    <t>Durée</t>
  </si>
  <si>
    <t>Semaine N°1</t>
  </si>
  <si>
    <t xml:space="preserve">EF </t>
  </si>
  <si>
    <t>Semaine N°9</t>
  </si>
  <si>
    <t>EF  Récup</t>
  </si>
  <si>
    <t>Rdure</t>
  </si>
  <si>
    <t>Seuil</t>
  </si>
  <si>
    <t>EF pré-fatigue</t>
  </si>
  <si>
    <t xml:space="preserve">SL </t>
  </si>
  <si>
    <t>Vitesse</t>
  </si>
  <si>
    <t>EA / AS42</t>
  </si>
  <si>
    <t>EA/AS42/AS21</t>
  </si>
  <si>
    <t>Semaine N°2</t>
  </si>
  <si>
    <t>Semaine N°10</t>
  </si>
  <si>
    <t>EA/AS21</t>
  </si>
  <si>
    <t>Navette lactates</t>
  </si>
  <si>
    <t>AS10</t>
  </si>
  <si>
    <t>Seuil/AS21</t>
  </si>
  <si>
    <t>AS42/AS21</t>
  </si>
  <si>
    <t>AS42/Seuil</t>
  </si>
  <si>
    <t>AS42</t>
  </si>
  <si>
    <t>AS21</t>
  </si>
  <si>
    <t>Semaine N°3</t>
  </si>
  <si>
    <t>Semaine N°11</t>
  </si>
  <si>
    <t>AS5</t>
  </si>
  <si>
    <t>VMA-95</t>
  </si>
  <si>
    <t>VMA-100</t>
  </si>
  <si>
    <t>VMA-105</t>
  </si>
  <si>
    <t>Semaine N°4</t>
  </si>
  <si>
    <t>Semaine N°12</t>
  </si>
  <si>
    <t>Semaine N°5</t>
  </si>
  <si>
    <t>Semaine N°13</t>
  </si>
  <si>
    <t>Semaine N°6</t>
  </si>
  <si>
    <t>Semaine N°14</t>
  </si>
  <si>
    <t>Semaine N°7</t>
  </si>
  <si>
    <t>Semaine N°15</t>
  </si>
  <si>
    <t>Semaine N°8</t>
  </si>
  <si>
    <t>Semaine N°16</t>
  </si>
  <si>
    <t>AS42/seuil</t>
  </si>
  <si>
    <t>Semi</t>
  </si>
  <si>
    <t>marathon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</si>
</sst>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0" fillId="0" borderId="6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9" fontId="0" fillId="0" borderId="3" xfId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Fill="1" applyBorder="1"/>
    <xf numFmtId="164" fontId="0" fillId="0" borderId="0" xfId="0" applyNumberForma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9" fontId="3" fillId="0" borderId="3" xfId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3" xfId="0" applyBorder="1"/>
    <xf numFmtId="0" fontId="0" fillId="0" borderId="6" xfId="0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0" fillId="0" borderId="0" xfId="0" applyBorder="1"/>
    <xf numFmtId="0" fontId="0" fillId="0" borderId="9" xfId="0" applyFill="1" applyBorder="1"/>
    <xf numFmtId="0" fontId="4" fillId="0" borderId="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0" fontId="0" fillId="0" borderId="14" xfId="0" applyBorder="1"/>
    <xf numFmtId="164" fontId="3" fillId="0" borderId="15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0" fontId="0" fillId="0" borderId="16" xfId="0" applyBorder="1"/>
    <xf numFmtId="164" fontId="0" fillId="0" borderId="3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5" xfId="0" applyNumberFormat="1" applyFill="1" applyBorder="1" applyAlignment="1">
      <alignment horizontal="center" vertical="center"/>
    </xf>
    <xf numFmtId="0" fontId="0" fillId="0" borderId="7" xfId="0" applyNumberFormat="1" applyFill="1" applyBorder="1" applyAlignment="1">
      <alignment horizontal="center" vertical="center"/>
    </xf>
    <xf numFmtId="0" fontId="0" fillId="0" borderId="11" xfId="0" applyNumberFormat="1" applyFill="1" applyBorder="1" applyAlignment="1">
      <alignment horizontal="center" vertical="center"/>
    </xf>
    <xf numFmtId="0" fontId="3" fillId="0" borderId="7" xfId="1" applyNumberFormat="1" applyFont="1" applyFill="1" applyBorder="1" applyAlignment="1">
      <alignment horizontal="center" vertical="center"/>
    </xf>
    <xf numFmtId="0" fontId="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0" borderId="12" xfId="0" applyNumberFormat="1" applyFill="1" applyBorder="1" applyAlignment="1">
      <alignment horizontal="center" vertical="center"/>
    </xf>
    <xf numFmtId="0" fontId="0" fillId="2" borderId="12" xfId="0" applyNumberForma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23"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7"/>
  <sheetViews>
    <sheetView tabSelected="1" workbookViewId="0">
      <selection activeCell="A25" sqref="A25"/>
    </sheetView>
  </sheetViews>
  <sheetFormatPr baseColWidth="10" defaultRowHeight="15"/>
  <cols>
    <col min="1" max="1" width="14.140625" customWidth="1"/>
    <col min="2" max="2" width="15.140625" style="40" customWidth="1"/>
    <col min="3" max="3" width="7.85546875" style="1" customWidth="1"/>
    <col min="4" max="4" width="10.42578125" style="2" customWidth="1"/>
    <col min="5" max="5" width="7" style="3" customWidth="1"/>
    <col min="6" max="6" width="7.5703125" style="2" customWidth="1"/>
    <col min="7" max="7" width="4.7109375" customWidth="1"/>
    <col min="8" max="8" width="14.140625" customWidth="1"/>
    <col min="9" max="9" width="14.28515625" style="40" customWidth="1"/>
    <col min="10" max="10" width="6.5703125" style="1" customWidth="1"/>
    <col min="11" max="11" width="9.7109375" style="2" customWidth="1"/>
    <col min="12" max="12" width="6.5703125" style="3" customWidth="1"/>
    <col min="13" max="13" width="7.42578125" style="2" customWidth="1"/>
    <col min="14" max="14" width="4.140625" style="2" customWidth="1"/>
    <col min="15" max="15" width="6.140625" customWidth="1"/>
    <col min="16" max="16" width="18" style="1" customWidth="1"/>
  </cols>
  <sheetData>
    <row r="1" spans="1:19" ht="15.75" thickBot="1"/>
    <row r="2" spans="1:19" ht="15.75" thickBot="1">
      <c r="C2" s="4" t="s">
        <v>0</v>
      </c>
      <c r="D2" s="5" t="s">
        <v>1</v>
      </c>
      <c r="E2" s="4" t="s">
        <v>0</v>
      </c>
      <c r="F2" s="5" t="s">
        <v>1</v>
      </c>
      <c r="J2" s="4" t="s">
        <v>0</v>
      </c>
      <c r="K2" s="5" t="s">
        <v>1</v>
      </c>
      <c r="L2" s="4" t="s">
        <v>0</v>
      </c>
      <c r="M2" s="5" t="s">
        <v>1</v>
      </c>
      <c r="N2" s="6"/>
      <c r="Q2" s="7">
        <v>5</v>
      </c>
      <c r="R2" s="8">
        <v>2.0833333333333332E-2</v>
      </c>
      <c r="S2" s="9"/>
    </row>
    <row r="3" spans="1:19" ht="15.75" thickBot="1">
      <c r="A3" s="10" t="s">
        <v>2</v>
      </c>
      <c r="B3" s="41"/>
      <c r="C3" s="11"/>
      <c r="D3" s="12"/>
      <c r="E3" s="13">
        <f>IF(C3&lt;&gt; "vide",C3/C$10,0)</f>
        <v>0</v>
      </c>
      <c r="F3" s="13">
        <f>IF(D3&lt;&gt; "vide",D3/D$10,0)</f>
        <v>0</v>
      </c>
      <c r="H3" s="14" t="s">
        <v>4</v>
      </c>
      <c r="I3" s="41" t="s">
        <v>5</v>
      </c>
      <c r="J3" s="11">
        <v>8</v>
      </c>
      <c r="K3" s="12">
        <v>3.125E-2</v>
      </c>
      <c r="L3" s="13">
        <f>IF(J3&lt;&gt; "vide",J3/J$10,0)</f>
        <v>0.11267605633802817</v>
      </c>
      <c r="M3" s="13">
        <f>IF(K3&lt;&gt; "vide",K3/K$10,0)</f>
        <v>0.12676056338028172</v>
      </c>
      <c r="N3" s="6"/>
      <c r="P3" s="7" t="s">
        <v>5</v>
      </c>
      <c r="Q3" s="7">
        <v>5.5</v>
      </c>
      <c r="R3" s="8">
        <v>2.4305555555555556E-2</v>
      </c>
      <c r="S3" s="9"/>
    </row>
    <row r="4" spans="1:19">
      <c r="A4" s="15"/>
      <c r="B4" s="41" t="s">
        <v>3</v>
      </c>
      <c r="C4" s="11">
        <v>8.5</v>
      </c>
      <c r="D4" s="12">
        <v>3.125E-2</v>
      </c>
      <c r="E4" s="13">
        <f>IF(C4&lt;&gt; "vide",C4/C$10,0)</f>
        <v>0.14017150395778363</v>
      </c>
      <c r="F4" s="13">
        <f>IF(D4&lt;&gt; "vide",D4/D$10,0)</f>
        <v>0.14285714285714285</v>
      </c>
      <c r="H4" s="16"/>
      <c r="I4" s="43"/>
      <c r="J4" s="11"/>
      <c r="K4" s="12"/>
      <c r="L4" s="13"/>
      <c r="M4" s="13"/>
      <c r="N4" s="6"/>
      <c r="P4" s="7" t="s">
        <v>3</v>
      </c>
      <c r="Q4" s="7">
        <v>6</v>
      </c>
      <c r="R4" s="8">
        <v>2.7777777777777801E-2</v>
      </c>
      <c r="S4" s="9"/>
    </row>
    <row r="5" spans="1:19" ht="15.75" thickBot="1">
      <c r="A5" s="15"/>
      <c r="B5" s="42" t="s">
        <v>6</v>
      </c>
      <c r="C5" s="11">
        <v>13.88</v>
      </c>
      <c r="D5" s="12">
        <v>4.8611111111111098E-2</v>
      </c>
      <c r="E5" s="13">
        <f t="shared" ref="E5:F9" si="0">IF(C5&lt;&gt; "vide",C5/C$10,0)</f>
        <v>0.22889182058047494</v>
      </c>
      <c r="F5" s="13">
        <f t="shared" si="0"/>
        <v>0.22222222222222215</v>
      </c>
      <c r="H5" s="16"/>
      <c r="I5" s="42" t="s">
        <v>5</v>
      </c>
      <c r="J5" s="11">
        <v>8.5</v>
      </c>
      <c r="K5" s="12">
        <v>3.125E-2</v>
      </c>
      <c r="L5" s="13">
        <f t="shared" ref="L5:M9" si="1">IF(J5&lt;&gt; "vide",J5/J$10,0)</f>
        <v>0.11971830985915492</v>
      </c>
      <c r="M5" s="13">
        <f t="shared" si="1"/>
        <v>0.12676056338028172</v>
      </c>
      <c r="N5" s="6"/>
      <c r="P5" s="7" t="s">
        <v>8</v>
      </c>
      <c r="Q5" s="7">
        <v>6.5</v>
      </c>
      <c r="R5" s="8">
        <v>3.125E-2</v>
      </c>
      <c r="S5" s="9"/>
    </row>
    <row r="6" spans="1:19" ht="15.75" thickBot="1">
      <c r="A6" s="15"/>
      <c r="B6" s="41" t="s">
        <v>5</v>
      </c>
      <c r="C6" s="11">
        <v>7.26</v>
      </c>
      <c r="D6" s="12">
        <v>3.125E-2</v>
      </c>
      <c r="E6" s="13">
        <f t="shared" si="0"/>
        <v>0.11972295514511873</v>
      </c>
      <c r="F6" s="13">
        <f t="shared" si="0"/>
        <v>0.14285714285714285</v>
      </c>
      <c r="H6" s="16"/>
      <c r="I6" s="41" t="s">
        <v>7</v>
      </c>
      <c r="J6" s="11">
        <v>13</v>
      </c>
      <c r="K6" s="12">
        <v>4.1666666666666602E-2</v>
      </c>
      <c r="L6" s="13">
        <f t="shared" si="1"/>
        <v>0.18309859154929578</v>
      </c>
      <c r="M6" s="13">
        <f t="shared" si="1"/>
        <v>0.16901408450704203</v>
      </c>
      <c r="N6" s="6"/>
      <c r="P6" s="7" t="s">
        <v>9</v>
      </c>
      <c r="Q6" s="7">
        <v>7</v>
      </c>
      <c r="R6" s="8">
        <v>3.4722222222222203E-2</v>
      </c>
      <c r="S6" s="9"/>
    </row>
    <row r="7" spans="1:19" ht="15.75" thickBot="1">
      <c r="A7" s="15"/>
      <c r="B7" s="43"/>
      <c r="C7" s="11"/>
      <c r="D7" s="12"/>
      <c r="E7" s="13">
        <f t="shared" si="0"/>
        <v>0</v>
      </c>
      <c r="F7" s="13">
        <f t="shared" si="0"/>
        <v>0</v>
      </c>
      <c r="H7" s="16"/>
      <c r="I7" s="41"/>
      <c r="J7" s="11"/>
      <c r="K7" s="12"/>
      <c r="L7" s="13">
        <f t="shared" si="1"/>
        <v>0</v>
      </c>
      <c r="M7" s="13">
        <f t="shared" si="1"/>
        <v>0</v>
      </c>
      <c r="N7" s="6"/>
      <c r="P7" s="7" t="s">
        <v>10</v>
      </c>
      <c r="Q7" s="7">
        <v>7.5</v>
      </c>
      <c r="R7" s="8">
        <v>3.8194444444444399E-2</v>
      </c>
      <c r="S7" s="17"/>
    </row>
    <row r="8" spans="1:19">
      <c r="A8" s="15"/>
      <c r="B8" s="42" t="s">
        <v>3</v>
      </c>
      <c r="C8" s="11">
        <v>13</v>
      </c>
      <c r="D8" s="12">
        <v>4.8611111111111098E-2</v>
      </c>
      <c r="E8" s="13">
        <f t="shared" si="0"/>
        <v>0.21437994722955145</v>
      </c>
      <c r="F8" s="13">
        <f t="shared" si="0"/>
        <v>0.22222222222222215</v>
      </c>
      <c r="H8" s="16"/>
      <c r="I8" s="41" t="s">
        <v>8</v>
      </c>
      <c r="J8" s="11">
        <v>15.5</v>
      </c>
      <c r="K8" s="12">
        <v>5.5555555555555552E-2</v>
      </c>
      <c r="L8" s="13">
        <f t="shared" si="1"/>
        <v>0.21830985915492956</v>
      </c>
      <c r="M8" s="13">
        <f t="shared" si="1"/>
        <v>0.22535211267605637</v>
      </c>
      <c r="N8" s="6"/>
      <c r="P8" s="7" t="s">
        <v>11</v>
      </c>
      <c r="Q8" s="7">
        <v>8</v>
      </c>
      <c r="R8" s="8">
        <v>4.1666666666666602E-2</v>
      </c>
      <c r="S8" s="18"/>
    </row>
    <row r="9" spans="1:19">
      <c r="A9" s="15"/>
      <c r="B9" s="42" t="s">
        <v>11</v>
      </c>
      <c r="C9" s="11">
        <v>18</v>
      </c>
      <c r="D9" s="12">
        <v>5.9027777777777797E-2</v>
      </c>
      <c r="E9" s="13">
        <f t="shared" si="0"/>
        <v>0.29683377308707126</v>
      </c>
      <c r="F9" s="13">
        <f t="shared" si="0"/>
        <v>0.26984126984126994</v>
      </c>
      <c r="H9" s="16"/>
      <c r="I9" s="42" t="s">
        <v>12</v>
      </c>
      <c r="J9" s="11">
        <v>26</v>
      </c>
      <c r="K9" s="12">
        <v>8.6805555555555594E-2</v>
      </c>
      <c r="L9" s="13">
        <f t="shared" si="1"/>
        <v>0.36619718309859156</v>
      </c>
      <c r="M9" s="13">
        <f t="shared" si="1"/>
        <v>0.35211267605633823</v>
      </c>
      <c r="N9" s="23"/>
      <c r="P9" s="7" t="s">
        <v>12</v>
      </c>
      <c r="Q9" s="7">
        <v>8.5</v>
      </c>
      <c r="R9" s="8">
        <v>4.5138888888888902E-2</v>
      </c>
      <c r="S9" s="17"/>
    </row>
    <row r="10" spans="1:19" ht="15.75" thickBot="1">
      <c r="A10" s="15"/>
      <c r="B10" s="44">
        <f>SUM(C8:C9)</f>
        <v>31</v>
      </c>
      <c r="C10" s="19">
        <f>SUM(C3:C9)</f>
        <v>60.64</v>
      </c>
      <c r="D10" s="20">
        <f>SUM(D3:D9)</f>
        <v>0.21875</v>
      </c>
      <c r="E10" s="21"/>
      <c r="F10" s="22"/>
      <c r="H10" s="16"/>
      <c r="I10" s="44">
        <f>SUM(J8:J9)</f>
        <v>41.5</v>
      </c>
      <c r="J10" s="19">
        <f>SUM(J3:J9)</f>
        <v>71</v>
      </c>
      <c r="K10" s="20">
        <f>SUM(K3:K9)</f>
        <v>0.24652777777777773</v>
      </c>
      <c r="L10" s="21"/>
      <c r="M10" s="22"/>
      <c r="N10" s="6"/>
      <c r="P10" s="7" t="s">
        <v>15</v>
      </c>
      <c r="Q10" s="7">
        <v>9</v>
      </c>
      <c r="R10" s="8">
        <v>4.8611111111111098E-2</v>
      </c>
      <c r="S10" s="17"/>
    </row>
    <row r="11" spans="1:19" ht="15.75" thickBot="1">
      <c r="A11" s="24" t="s">
        <v>13</v>
      </c>
      <c r="B11" s="41"/>
      <c r="C11" s="11"/>
      <c r="D11" s="12"/>
      <c r="E11" s="13">
        <f>IF(C11&lt;&gt; "vide",C11/C$18,0)</f>
        <v>0</v>
      </c>
      <c r="F11" s="13">
        <f>IF(D11&lt;&gt; "vide",D11/D$18,0)</f>
        <v>0</v>
      </c>
      <c r="H11" s="25" t="s">
        <v>14</v>
      </c>
      <c r="I11" s="41"/>
      <c r="J11" s="11"/>
      <c r="K11" s="12"/>
      <c r="L11" s="13">
        <f>IF(J11&lt;&gt; "vide",J11/J$18,0)</f>
        <v>0</v>
      </c>
      <c r="M11" s="13">
        <f>IF(K11&lt;&gt; "vide",K11/K$18,0)</f>
        <v>0</v>
      </c>
      <c r="N11" s="6"/>
      <c r="P11" s="7" t="s">
        <v>18</v>
      </c>
      <c r="Q11" s="7">
        <v>9.5</v>
      </c>
      <c r="R11" s="8">
        <v>5.2083333333333301E-2</v>
      </c>
      <c r="S11" s="18"/>
    </row>
    <row r="12" spans="1:19">
      <c r="A12" s="15"/>
      <c r="B12" s="41" t="s">
        <v>3</v>
      </c>
      <c r="C12" s="11">
        <v>10</v>
      </c>
      <c r="D12" s="12">
        <v>3.8194444444444441E-2</v>
      </c>
      <c r="E12" s="13">
        <f>IF(C12&lt;&gt; "vide",C12/C$18,0)</f>
        <v>0.14925373134328357</v>
      </c>
      <c r="F12" s="13">
        <f>IF(D12&lt;&gt; "vide",D12/D$18,0)</f>
        <v>0.16176470588235289</v>
      </c>
      <c r="H12" s="16"/>
      <c r="I12" s="41" t="s">
        <v>3</v>
      </c>
      <c r="J12" s="11">
        <v>9.5</v>
      </c>
      <c r="K12" s="12">
        <v>3.4722222222222203E-2</v>
      </c>
      <c r="L12" s="13">
        <f>IF(J12&lt;&gt; "vide",J12/J$18,0)</f>
        <v>0.12751677852348994</v>
      </c>
      <c r="M12" s="13">
        <f>IF(K12&lt;&gt; "vide",K12/K$18,0)</f>
        <v>0.13333333333333328</v>
      </c>
      <c r="N12" s="6"/>
      <c r="P12" s="7" t="s">
        <v>19</v>
      </c>
      <c r="Q12" s="7">
        <v>10</v>
      </c>
      <c r="R12" s="8">
        <v>5.5555555555555497E-2</v>
      </c>
      <c r="S12" s="28"/>
    </row>
    <row r="13" spans="1:19" ht="15.75" thickBot="1">
      <c r="A13" s="15"/>
      <c r="B13" s="42" t="s">
        <v>16</v>
      </c>
      <c r="C13" s="11">
        <v>13.5</v>
      </c>
      <c r="D13" s="12">
        <v>4.5138888888888902E-2</v>
      </c>
      <c r="E13" s="13">
        <f t="shared" ref="E13:F17" si="2">IF(C13&lt;&gt; "vide",C13/C$18,0)</f>
        <v>0.20149253731343283</v>
      </c>
      <c r="F13" s="13">
        <f t="shared" si="2"/>
        <v>0.19117647058823531</v>
      </c>
      <c r="H13" s="16"/>
      <c r="I13" s="42" t="s">
        <v>17</v>
      </c>
      <c r="J13" s="11">
        <v>13</v>
      </c>
      <c r="K13" s="12">
        <v>4.1666666666666602E-2</v>
      </c>
      <c r="L13" s="13">
        <f t="shared" ref="L13:M17" si="3">IF(J13&lt;&gt; "vide",J13/J$18,0)</f>
        <v>0.17449664429530201</v>
      </c>
      <c r="M13" s="13">
        <f t="shared" si="3"/>
        <v>0.15999999999999978</v>
      </c>
      <c r="N13" s="6"/>
      <c r="P13" s="7" t="s">
        <v>20</v>
      </c>
      <c r="Q13" s="7">
        <v>10.5</v>
      </c>
      <c r="R13" s="8">
        <v>5.9027777777777797E-2</v>
      </c>
    </row>
    <row r="14" spans="1:19">
      <c r="A14" s="15"/>
      <c r="B14" s="41" t="s">
        <v>5</v>
      </c>
      <c r="C14" s="26">
        <v>7</v>
      </c>
      <c r="D14" s="27">
        <v>2.7777777777777801E-2</v>
      </c>
      <c r="E14" s="13">
        <f t="shared" si="2"/>
        <v>0.1044776119402985</v>
      </c>
      <c r="F14" s="13">
        <f t="shared" si="2"/>
        <v>0.11764705882352948</v>
      </c>
      <c r="H14" s="16"/>
      <c r="I14" s="41" t="s">
        <v>5</v>
      </c>
      <c r="J14" s="11">
        <v>8</v>
      </c>
      <c r="K14" s="12">
        <v>3.125E-2</v>
      </c>
      <c r="L14" s="13">
        <f t="shared" si="3"/>
        <v>0.10738255033557047</v>
      </c>
      <c r="M14" s="13">
        <f t="shared" si="3"/>
        <v>0.12000000000000002</v>
      </c>
      <c r="N14" s="6"/>
      <c r="P14" s="7" t="s">
        <v>16</v>
      </c>
      <c r="Q14" s="7">
        <v>11</v>
      </c>
      <c r="R14" s="8">
        <v>6.25E-2</v>
      </c>
    </row>
    <row r="15" spans="1:19">
      <c r="A15" s="15"/>
      <c r="B15" s="43"/>
      <c r="C15" s="26"/>
      <c r="D15" s="27"/>
      <c r="E15" s="13">
        <f t="shared" si="2"/>
        <v>0</v>
      </c>
      <c r="F15" s="13">
        <f t="shared" si="2"/>
        <v>0</v>
      </c>
      <c r="H15" s="16"/>
      <c r="I15" s="43"/>
      <c r="J15" s="11"/>
      <c r="K15" s="12"/>
      <c r="L15" s="13">
        <f t="shared" si="3"/>
        <v>0</v>
      </c>
      <c r="M15" s="13">
        <f t="shared" si="3"/>
        <v>0</v>
      </c>
      <c r="N15" s="6"/>
      <c r="P15" s="7" t="s">
        <v>21</v>
      </c>
      <c r="Q15" s="7">
        <v>11.5</v>
      </c>
      <c r="R15" s="8">
        <v>6.5972222222222196E-2</v>
      </c>
    </row>
    <row r="16" spans="1:19" s="9" customFormat="1">
      <c r="A16" s="15"/>
      <c r="B16" s="42" t="s">
        <v>12</v>
      </c>
      <c r="C16" s="11">
        <v>18</v>
      </c>
      <c r="D16" s="12">
        <v>5.9027777777777797E-2</v>
      </c>
      <c r="E16" s="13">
        <f t="shared" si="2"/>
        <v>0.26865671641791045</v>
      </c>
      <c r="F16" s="13">
        <f t="shared" si="2"/>
        <v>0.25000000000000006</v>
      </c>
      <c r="G16"/>
      <c r="H16" s="16"/>
      <c r="I16" s="42" t="s">
        <v>18</v>
      </c>
      <c r="J16" s="11">
        <v>19</v>
      </c>
      <c r="K16" s="12">
        <v>6.25E-2</v>
      </c>
      <c r="L16" s="13">
        <f t="shared" si="3"/>
        <v>0.25503355704697989</v>
      </c>
      <c r="M16" s="13">
        <f t="shared" si="3"/>
        <v>0.24000000000000005</v>
      </c>
      <c r="N16" s="23"/>
      <c r="P16" s="7" t="s">
        <v>22</v>
      </c>
      <c r="Q16" s="7">
        <v>12</v>
      </c>
      <c r="R16" s="8">
        <v>6.9444444444444406E-2</v>
      </c>
    </row>
    <row r="17" spans="1:18">
      <c r="A17" s="15"/>
      <c r="B17" s="42" t="s">
        <v>9</v>
      </c>
      <c r="C17" s="11">
        <v>18.5</v>
      </c>
      <c r="D17" s="12">
        <v>6.5972222222222196E-2</v>
      </c>
      <c r="E17" s="13">
        <f t="shared" si="2"/>
        <v>0.27611940298507465</v>
      </c>
      <c r="F17" s="13">
        <f t="shared" si="2"/>
        <v>0.27941176470588219</v>
      </c>
      <c r="G17" s="9"/>
      <c r="H17" s="16"/>
      <c r="I17" s="42" t="s">
        <v>9</v>
      </c>
      <c r="J17" s="11">
        <v>25</v>
      </c>
      <c r="K17" s="12">
        <v>9.0277777777777804E-2</v>
      </c>
      <c r="L17" s="13">
        <f t="shared" si="3"/>
        <v>0.33557046979865773</v>
      </c>
      <c r="M17" s="13">
        <f t="shared" si="3"/>
        <v>0.34666666666666679</v>
      </c>
      <c r="N17" s="6"/>
      <c r="P17" s="7" t="s">
        <v>7</v>
      </c>
      <c r="Q17" s="7">
        <v>12.5</v>
      </c>
      <c r="R17" s="8">
        <v>7.2916666666666699E-2</v>
      </c>
    </row>
    <row r="18" spans="1:18" ht="15.75" thickBot="1">
      <c r="A18" s="15"/>
      <c r="B18" s="44">
        <f>SUM(C16:C17)</f>
        <v>36.5</v>
      </c>
      <c r="C18" s="19">
        <f>SUM(C11:C17)</f>
        <v>67</v>
      </c>
      <c r="D18" s="20">
        <f>SUM(D11:D17)</f>
        <v>0.23611111111111116</v>
      </c>
      <c r="E18" s="21"/>
      <c r="F18" s="22"/>
      <c r="H18" s="16"/>
      <c r="I18" s="44">
        <f>SUM(J16:J17)</f>
        <v>44</v>
      </c>
      <c r="J18" s="19">
        <f>SUM(J11:J17)</f>
        <v>74.5</v>
      </c>
      <c r="K18" s="20">
        <f>SUM(K11:K17)</f>
        <v>0.26041666666666663</v>
      </c>
      <c r="L18" s="21"/>
      <c r="M18" s="22"/>
      <c r="N18" s="6"/>
      <c r="P18" s="7" t="s">
        <v>17</v>
      </c>
      <c r="Q18" s="7">
        <v>13</v>
      </c>
      <c r="R18" s="8">
        <v>7.6388888888888895E-2</v>
      </c>
    </row>
    <row r="19" spans="1:18" ht="15.75" thickBot="1">
      <c r="A19" s="24" t="s">
        <v>23</v>
      </c>
      <c r="B19" s="41"/>
      <c r="C19" s="11"/>
      <c r="D19" s="12"/>
      <c r="E19" s="13">
        <f>IF(C19&lt;&gt; "vide",C19/C$26,0)</f>
        <v>0</v>
      </c>
      <c r="F19" s="13">
        <f>IF(D19&lt;&gt; "vide",D19/D$26,0)</f>
        <v>0</v>
      </c>
      <c r="H19" s="25" t="s">
        <v>24</v>
      </c>
      <c r="I19" s="41"/>
      <c r="J19" s="11"/>
      <c r="K19" s="12"/>
      <c r="L19" s="13">
        <f>IF(J19&lt;&gt; "vide",J19/J$26,0)</f>
        <v>0</v>
      </c>
      <c r="M19" s="13">
        <f>IF(K19&lt;&gt; "vide",K19/K$26,0)</f>
        <v>0</v>
      </c>
      <c r="N19" s="6"/>
      <c r="P19" s="30" t="s">
        <v>25</v>
      </c>
      <c r="Q19" s="7">
        <v>13.5</v>
      </c>
      <c r="R19" s="8">
        <v>7.9861111111111105E-2</v>
      </c>
    </row>
    <row r="20" spans="1:18">
      <c r="A20" s="15"/>
      <c r="B20" s="41" t="s">
        <v>3</v>
      </c>
      <c r="C20" s="11">
        <v>10.5</v>
      </c>
      <c r="D20" s="12">
        <v>3.8194444444444399E-2</v>
      </c>
      <c r="E20" s="13">
        <f>IF(C20&lt;&gt; "vide",C20/C$26,0)</f>
        <v>0.14383561643835616</v>
      </c>
      <c r="F20" s="13">
        <f>IF(D20&lt;&gt; "vide",D20/D$26,0)</f>
        <v>0.14945652173913027</v>
      </c>
      <c r="H20" s="16"/>
      <c r="I20" s="41" t="s">
        <v>3</v>
      </c>
      <c r="J20" s="11">
        <v>10.5</v>
      </c>
      <c r="K20" s="12">
        <v>3.8194444444444399E-2</v>
      </c>
      <c r="L20" s="13">
        <f>IF(J20&lt;&gt; "vide",J20/J$26,0)</f>
        <v>0.13324873096446702</v>
      </c>
      <c r="M20" s="13">
        <f>IF(K20&lt;&gt; "vide",K20/K$26,0)</f>
        <v>0.14030612244897947</v>
      </c>
      <c r="N20" s="6"/>
      <c r="P20" s="7" t="s">
        <v>26</v>
      </c>
      <c r="Q20" s="7">
        <v>14</v>
      </c>
      <c r="R20" s="8">
        <v>8.3333333333333301E-2</v>
      </c>
    </row>
    <row r="21" spans="1:18" ht="15.75" thickBot="1">
      <c r="A21" s="15"/>
      <c r="B21" s="42" t="s">
        <v>7</v>
      </c>
      <c r="C21" s="11">
        <v>15.5</v>
      </c>
      <c r="D21" s="12">
        <v>5.0694444444444452E-2</v>
      </c>
      <c r="E21" s="13">
        <f t="shared" ref="E21:F25" si="4">IF(C21&lt;&gt; "vide",C21/C$26,0)</f>
        <v>0.21232876712328766</v>
      </c>
      <c r="F21" s="13">
        <f t="shared" si="4"/>
        <v>0.19836956521739135</v>
      </c>
      <c r="H21" s="16"/>
      <c r="I21" s="42" t="s">
        <v>18</v>
      </c>
      <c r="J21" s="11">
        <v>16.8</v>
      </c>
      <c r="K21" s="12">
        <v>5.347222222222222E-2</v>
      </c>
      <c r="L21" s="13">
        <f t="shared" ref="L21:M25" si="5">IF(J21&lt;&gt; "vide",J21/J$26,0)</f>
        <v>0.21319796954314724</v>
      </c>
      <c r="M21" s="13">
        <f t="shared" si="5"/>
        <v>0.19642857142857148</v>
      </c>
      <c r="N21" s="6"/>
      <c r="P21" s="7" t="s">
        <v>27</v>
      </c>
      <c r="Q21" s="7">
        <v>14.5</v>
      </c>
      <c r="R21" s="8">
        <v>8.6805555555555594E-2</v>
      </c>
    </row>
    <row r="22" spans="1:18" ht="15.75" thickBot="1">
      <c r="A22" s="29"/>
      <c r="B22" s="41" t="s">
        <v>5</v>
      </c>
      <c r="C22" s="11">
        <v>7.5</v>
      </c>
      <c r="D22" s="12">
        <v>3.125E-2</v>
      </c>
      <c r="E22" s="13">
        <f t="shared" si="4"/>
        <v>0.10273972602739725</v>
      </c>
      <c r="F22" s="13">
        <f t="shared" si="4"/>
        <v>0.12228260869565219</v>
      </c>
      <c r="H22" s="16"/>
      <c r="I22" s="41" t="s">
        <v>5</v>
      </c>
      <c r="J22" s="11">
        <v>8</v>
      </c>
      <c r="K22" s="12">
        <v>3.125E-2</v>
      </c>
      <c r="L22" s="13">
        <f t="shared" si="5"/>
        <v>0.10152284263959391</v>
      </c>
      <c r="M22" s="13">
        <f t="shared" si="5"/>
        <v>0.11479591836734697</v>
      </c>
      <c r="N22" s="6"/>
      <c r="P22" s="7" t="s">
        <v>28</v>
      </c>
      <c r="Q22" s="7">
        <v>15</v>
      </c>
      <c r="R22" s="8">
        <v>9.0277777777777804E-2</v>
      </c>
    </row>
    <row r="23" spans="1:18" ht="15.75" thickBot="1">
      <c r="A23" s="29"/>
      <c r="B23" s="43"/>
      <c r="C23" s="11"/>
      <c r="D23" s="12"/>
      <c r="E23" s="13">
        <f t="shared" si="4"/>
        <v>0</v>
      </c>
      <c r="F23" s="13">
        <f t="shared" si="4"/>
        <v>0</v>
      </c>
      <c r="H23" s="16"/>
      <c r="I23" s="41"/>
      <c r="J23" s="11"/>
      <c r="K23" s="12"/>
      <c r="L23" s="13">
        <f t="shared" si="5"/>
        <v>0</v>
      </c>
      <c r="M23" s="13">
        <f t="shared" si="5"/>
        <v>0</v>
      </c>
      <c r="N23" s="23"/>
      <c r="P23" s="7" t="s">
        <v>6</v>
      </c>
      <c r="Q23" s="7">
        <v>15.5</v>
      </c>
      <c r="R23" s="8">
        <v>9.375E-2</v>
      </c>
    </row>
    <row r="24" spans="1:18">
      <c r="A24" s="15"/>
      <c r="B24" s="42" t="s">
        <v>19</v>
      </c>
      <c r="C24" s="11">
        <v>20</v>
      </c>
      <c r="D24" s="12">
        <v>6.25E-2</v>
      </c>
      <c r="E24" s="13">
        <f t="shared" si="4"/>
        <v>0.27397260273972601</v>
      </c>
      <c r="F24" s="13">
        <f t="shared" si="4"/>
        <v>0.24456521739130438</v>
      </c>
      <c r="H24" s="16"/>
      <c r="I24" s="41" t="s">
        <v>8</v>
      </c>
      <c r="J24" s="11">
        <v>15</v>
      </c>
      <c r="K24" s="12">
        <v>5.5555555555555552E-2</v>
      </c>
      <c r="L24" s="13">
        <f t="shared" si="5"/>
        <v>0.19035532994923859</v>
      </c>
      <c r="M24" s="13">
        <f t="shared" si="5"/>
        <v>0.20408163265306128</v>
      </c>
      <c r="N24" s="18"/>
      <c r="Q24" s="7">
        <v>16</v>
      </c>
      <c r="R24" s="8">
        <v>9.7222222222222196E-2</v>
      </c>
    </row>
    <row r="25" spans="1:18">
      <c r="A25" s="15"/>
      <c r="B25" s="42" t="s">
        <v>9</v>
      </c>
      <c r="C25" s="11">
        <v>19.5</v>
      </c>
      <c r="D25" s="12">
        <v>7.2916666666666699E-2</v>
      </c>
      <c r="E25" s="13">
        <f t="shared" si="4"/>
        <v>0.26712328767123289</v>
      </c>
      <c r="F25" s="13">
        <f t="shared" si="4"/>
        <v>0.2853260869565219</v>
      </c>
      <c r="H25" s="16"/>
      <c r="I25" s="42" t="s">
        <v>19</v>
      </c>
      <c r="J25" s="11">
        <v>28.5</v>
      </c>
      <c r="K25" s="12">
        <v>9.375E-2</v>
      </c>
      <c r="L25" s="13">
        <f t="shared" si="5"/>
        <v>0.3616751269035533</v>
      </c>
      <c r="M25" s="13">
        <f t="shared" si="5"/>
        <v>0.34438775510204089</v>
      </c>
      <c r="N25" s="6"/>
      <c r="Q25" s="7">
        <v>16.5</v>
      </c>
      <c r="R25" s="8">
        <v>0.100694444444444</v>
      </c>
    </row>
    <row r="26" spans="1:18" ht="15.75" thickBot="1">
      <c r="A26" s="15"/>
      <c r="B26" s="45">
        <f>SUM(C24:C25)</f>
        <v>39.5</v>
      </c>
      <c r="C26" s="19">
        <f>SUM(C19:C25)</f>
        <v>73</v>
      </c>
      <c r="D26" s="20">
        <f>SUM(D19:D25)</f>
        <v>0.25555555555555554</v>
      </c>
      <c r="E26" s="21"/>
      <c r="F26" s="22"/>
      <c r="H26" s="16"/>
      <c r="I26" s="44">
        <f>SUM(J24:J25)</f>
        <v>43.5</v>
      </c>
      <c r="J26" s="19">
        <f>SUM(J19:J25)</f>
        <v>78.8</v>
      </c>
      <c r="K26" s="20">
        <f>SUM(K19:K25)</f>
        <v>0.27222222222222214</v>
      </c>
      <c r="L26" s="21"/>
      <c r="M26" s="22"/>
      <c r="N26" s="6"/>
      <c r="Q26" s="7">
        <v>17</v>
      </c>
      <c r="R26" s="8">
        <v>0.104166666666667</v>
      </c>
    </row>
    <row r="27" spans="1:18" ht="15.75" thickBot="1">
      <c r="A27" s="24" t="s">
        <v>29</v>
      </c>
      <c r="B27" s="41"/>
      <c r="C27" s="11"/>
      <c r="D27" s="12"/>
      <c r="E27" s="13">
        <f>IF(C27&lt;&gt; "vide",C27/C$34,0)</f>
        <v>0</v>
      </c>
      <c r="F27" s="13">
        <f>IF(D27&lt;&gt; "vide",D27/D$34,0)</f>
        <v>0</v>
      </c>
      <c r="H27" s="25" t="s">
        <v>30</v>
      </c>
      <c r="I27" s="41"/>
      <c r="J27" s="26"/>
      <c r="K27" s="27"/>
      <c r="L27" s="13">
        <f>IF(J27&lt;&gt; "vide",J27/J$34,0)</f>
        <v>0</v>
      </c>
      <c r="M27" s="13">
        <f>IF(K27&lt;&gt; "vide",K27/K$34,0)</f>
        <v>0</v>
      </c>
      <c r="N27" s="6"/>
      <c r="Q27" s="7">
        <v>17.5</v>
      </c>
      <c r="R27" s="8">
        <v>0.10763888888888901</v>
      </c>
    </row>
    <row r="28" spans="1:18">
      <c r="A28" s="15"/>
      <c r="B28" s="41" t="s">
        <v>3</v>
      </c>
      <c r="C28" s="11">
        <v>9.4</v>
      </c>
      <c r="D28" s="12">
        <v>3.4722222222222203E-2</v>
      </c>
      <c r="E28" s="13">
        <f>IF(C28&lt;&gt; "vide",C28/C$34,0)</f>
        <v>0.19028340080971662</v>
      </c>
      <c r="F28" s="13">
        <f>IF(D28&lt;&gt; "vide",D28/D$34,0)</f>
        <v>0.20833333333333337</v>
      </c>
      <c r="H28" s="16"/>
      <c r="I28" s="41" t="s">
        <v>3</v>
      </c>
      <c r="J28" s="26">
        <v>10.5</v>
      </c>
      <c r="K28" s="27">
        <v>3.8194444444444441E-2</v>
      </c>
      <c r="L28" s="13">
        <f>IF(J28&lt;&gt; "vide",J28/J$34,0)</f>
        <v>0.19372693726937268</v>
      </c>
      <c r="M28" s="13">
        <f>IF(K28&lt;&gt; "vide",K28/K$34,0)</f>
        <v>0.19999999999999996</v>
      </c>
      <c r="N28" s="6"/>
      <c r="Q28" s="7">
        <v>18</v>
      </c>
      <c r="R28" s="8">
        <v>0.11111111111111099</v>
      </c>
    </row>
    <row r="29" spans="1:18" ht="15.75" thickBot="1">
      <c r="A29" s="15"/>
      <c r="B29" s="42" t="s">
        <v>16</v>
      </c>
      <c r="C29" s="11">
        <v>11.5</v>
      </c>
      <c r="D29" s="12">
        <v>3.8194444444444399E-2</v>
      </c>
      <c r="E29" s="13">
        <f t="shared" ref="E29:F33" si="6">IF(C29&lt;&gt; "vide",C29/C$34,0)</f>
        <v>0.23279352226720648</v>
      </c>
      <c r="F29" s="13">
        <f t="shared" si="6"/>
        <v>0.22916666666666655</v>
      </c>
      <c r="H29" s="16"/>
      <c r="I29" s="42" t="s">
        <v>21</v>
      </c>
      <c r="J29" s="11">
        <v>19</v>
      </c>
      <c r="K29" s="12">
        <v>5.9027777777777797E-2</v>
      </c>
      <c r="L29" s="13">
        <f t="shared" ref="L29:M33" si="7">IF(J29&lt;&gt; "vide",J29/J$34,0)</f>
        <v>0.35055350553505532</v>
      </c>
      <c r="M29" s="13">
        <f t="shared" si="7"/>
        <v>0.30909090909090919</v>
      </c>
      <c r="N29" s="6"/>
      <c r="Q29" s="7">
        <v>18.5</v>
      </c>
      <c r="R29" s="8">
        <v>0.114583333333333</v>
      </c>
    </row>
    <row r="30" spans="1:18" ht="15.75" thickBot="1">
      <c r="A30" s="15"/>
      <c r="B30" s="41"/>
      <c r="C30" s="11"/>
      <c r="D30" s="12"/>
      <c r="E30" s="13">
        <f t="shared" si="6"/>
        <v>0</v>
      </c>
      <c r="F30" s="13">
        <f t="shared" si="6"/>
        <v>0</v>
      </c>
      <c r="H30" s="16"/>
      <c r="I30" s="41" t="s">
        <v>3</v>
      </c>
      <c r="J30" s="11">
        <v>7.7</v>
      </c>
      <c r="K30" s="12">
        <v>3.125E-2</v>
      </c>
      <c r="L30" s="13">
        <f t="shared" si="7"/>
        <v>0.14206642066420663</v>
      </c>
      <c r="M30" s="13">
        <f t="shared" si="7"/>
        <v>0.16363636363636364</v>
      </c>
      <c r="N30" s="23"/>
      <c r="Q30" s="7">
        <v>19</v>
      </c>
      <c r="R30" s="8">
        <v>0.118055555555556</v>
      </c>
    </row>
    <row r="31" spans="1:18" ht="15.75" thickBot="1">
      <c r="A31" s="15"/>
      <c r="B31" s="41" t="s">
        <v>3</v>
      </c>
      <c r="C31" s="26">
        <v>10.5</v>
      </c>
      <c r="D31" s="27">
        <v>3.8194444444444441E-2</v>
      </c>
      <c r="E31" s="13">
        <f t="shared" si="6"/>
        <v>0.2125506072874494</v>
      </c>
      <c r="F31" s="13">
        <f t="shared" si="6"/>
        <v>0.2291666666666668</v>
      </c>
      <c r="H31" s="16"/>
      <c r="I31" s="41"/>
      <c r="J31" s="11"/>
      <c r="K31" s="12"/>
      <c r="L31" s="13">
        <f t="shared" si="7"/>
        <v>0</v>
      </c>
      <c r="M31" s="13">
        <f t="shared" si="7"/>
        <v>0</v>
      </c>
      <c r="N31" s="6"/>
      <c r="Q31" s="7">
        <v>19.5</v>
      </c>
      <c r="R31" s="8">
        <v>0.121527777777777</v>
      </c>
    </row>
    <row r="32" spans="1:18">
      <c r="A32" s="15"/>
      <c r="B32" s="41"/>
      <c r="C32" s="26"/>
      <c r="D32" s="27"/>
      <c r="E32" s="13">
        <f t="shared" si="6"/>
        <v>0</v>
      </c>
      <c r="F32" s="13">
        <f t="shared" si="6"/>
        <v>0</v>
      </c>
      <c r="H32" s="16"/>
      <c r="I32" s="41"/>
      <c r="J32" s="11"/>
      <c r="K32" s="12"/>
      <c r="L32" s="13">
        <f t="shared" si="7"/>
        <v>0</v>
      </c>
      <c r="M32" s="13">
        <f t="shared" si="7"/>
        <v>0</v>
      </c>
      <c r="N32" s="6"/>
      <c r="Q32" s="7">
        <v>20</v>
      </c>
      <c r="R32" s="8">
        <v>0.125</v>
      </c>
    </row>
    <row r="33" spans="1:17">
      <c r="A33" s="15"/>
      <c r="B33" s="42" t="s">
        <v>9</v>
      </c>
      <c r="C33" s="11">
        <v>18</v>
      </c>
      <c r="D33" s="12">
        <v>5.5555555555555497E-2</v>
      </c>
      <c r="E33" s="13">
        <f t="shared" si="6"/>
        <v>0.36437246963562753</v>
      </c>
      <c r="F33" s="13">
        <f t="shared" si="6"/>
        <v>0.3333333333333332</v>
      </c>
      <c r="H33" s="16"/>
      <c r="I33" s="42" t="s">
        <v>9</v>
      </c>
      <c r="J33" s="11">
        <v>17</v>
      </c>
      <c r="K33" s="12">
        <v>6.25E-2</v>
      </c>
      <c r="L33" s="13">
        <f t="shared" si="7"/>
        <v>0.31365313653136528</v>
      </c>
      <c r="M33" s="13">
        <f t="shared" si="7"/>
        <v>0.32727272727272727</v>
      </c>
      <c r="N33" s="6"/>
      <c r="Q33" s="7">
        <v>20.5</v>
      </c>
    </row>
    <row r="34" spans="1:17" ht="15.75" thickBot="1">
      <c r="A34" s="15"/>
      <c r="B34" s="44">
        <f>SUM(C32:C33)</f>
        <v>18</v>
      </c>
      <c r="C34" s="19">
        <f>SUM(C27:C33)</f>
        <v>49.4</v>
      </c>
      <c r="D34" s="20">
        <f>SUM(D27:D33)</f>
        <v>0.16666666666666655</v>
      </c>
      <c r="E34" s="21"/>
      <c r="F34" s="22"/>
      <c r="H34" s="16"/>
      <c r="I34" s="44">
        <f>SUM(J32:J33)</f>
        <v>17</v>
      </c>
      <c r="J34" s="19">
        <f>SUM(J27:J33)</f>
        <v>54.2</v>
      </c>
      <c r="K34" s="20">
        <f>SUM(K27:K33)</f>
        <v>0.19097222222222224</v>
      </c>
      <c r="L34" s="21"/>
      <c r="M34" s="22"/>
      <c r="N34" s="6"/>
      <c r="Q34" s="7">
        <v>21</v>
      </c>
    </row>
    <row r="35" spans="1:17" ht="15.75" thickBot="1">
      <c r="A35" s="24" t="s">
        <v>31</v>
      </c>
      <c r="B35" s="41"/>
      <c r="C35" s="11"/>
      <c r="D35" s="12"/>
      <c r="E35" s="13">
        <f>IF(C35&lt;&gt; "vide",C35/C$42,0)</f>
        <v>0</v>
      </c>
      <c r="F35" s="13">
        <f>IF(D35&lt;&gt; "vide",D35/D$42,0)</f>
        <v>0</v>
      </c>
      <c r="H35" s="25" t="s">
        <v>32</v>
      </c>
      <c r="I35" s="41"/>
      <c r="J35" s="11"/>
      <c r="K35" s="12"/>
      <c r="L35" s="13">
        <f>IF(J35&lt;&gt; "vide",J35/J$42,0)</f>
        <v>0</v>
      </c>
      <c r="M35" s="13">
        <f>IF(K35&lt;&gt; "vide",K35/K$42,0)</f>
        <v>0</v>
      </c>
      <c r="N35" s="6"/>
      <c r="Q35" s="7">
        <v>21.5</v>
      </c>
    </row>
    <row r="36" spans="1:17">
      <c r="A36" s="15"/>
      <c r="B36" s="41" t="s">
        <v>3</v>
      </c>
      <c r="C36" s="11">
        <v>9.5</v>
      </c>
      <c r="D36" s="12">
        <v>3.4722222222222203E-2</v>
      </c>
      <c r="E36" s="13">
        <f>IF(C36&lt;&gt; "vide",C36/C$42,0)</f>
        <v>0.12978142076502733</v>
      </c>
      <c r="F36" s="13">
        <f>IF(D36&lt;&gt; "vide",D36/D$42,0)</f>
        <v>0.13812154696132592</v>
      </c>
      <c r="H36" s="16"/>
      <c r="I36" s="41" t="s">
        <v>3</v>
      </c>
      <c r="J36" s="11">
        <v>11.5</v>
      </c>
      <c r="K36" s="12">
        <v>4.1666666666666602E-2</v>
      </c>
      <c r="L36" s="13">
        <f>IF(J36&lt;&gt; "vide",J36/J$42,0)</f>
        <v>0.14465408805031446</v>
      </c>
      <c r="M36" s="13">
        <f>IF(K36&lt;&gt; "vide",K36/K$42,0)</f>
        <v>0.15037593984962389</v>
      </c>
      <c r="N36" s="6"/>
      <c r="Q36" s="7">
        <v>22</v>
      </c>
    </row>
    <row r="37" spans="1:17" ht="15.75" thickBot="1">
      <c r="A37" s="15"/>
      <c r="B37" s="42" t="s">
        <v>22</v>
      </c>
      <c r="C37" s="11">
        <v>16.7</v>
      </c>
      <c r="D37" s="12">
        <v>5.347222222222222E-2</v>
      </c>
      <c r="E37" s="13">
        <f t="shared" ref="E37:F41" si="8">IF(C37&lt;&gt; "vide",C37/C$42,0)</f>
        <v>0.22814207650273222</v>
      </c>
      <c r="F37" s="13">
        <f t="shared" si="8"/>
        <v>0.21270718232044203</v>
      </c>
      <c r="H37" s="16"/>
      <c r="I37" s="42" t="s">
        <v>22</v>
      </c>
      <c r="J37" s="11">
        <v>15</v>
      </c>
      <c r="K37" s="12">
        <v>4.9305555555555554E-2</v>
      </c>
      <c r="L37" s="13">
        <f t="shared" ref="L37:M41" si="9">IF(J37&lt;&gt; "vide",J37/J$42,0)</f>
        <v>0.18867924528301888</v>
      </c>
      <c r="M37" s="13">
        <f t="shared" si="9"/>
        <v>0.17794486215538852</v>
      </c>
      <c r="N37" s="23"/>
      <c r="Q37" s="7">
        <v>22.5</v>
      </c>
    </row>
    <row r="38" spans="1:17" ht="15.75" thickBot="1">
      <c r="A38" s="15"/>
      <c r="B38" s="41" t="s">
        <v>5</v>
      </c>
      <c r="C38" s="11">
        <v>8</v>
      </c>
      <c r="D38" s="12">
        <v>3.125E-2</v>
      </c>
      <c r="E38" s="13">
        <f t="shared" si="8"/>
        <v>0.10928961748633879</v>
      </c>
      <c r="F38" s="13">
        <f t="shared" si="8"/>
        <v>0.1243093922651934</v>
      </c>
      <c r="H38" s="16"/>
      <c r="I38" s="41" t="s">
        <v>5</v>
      </c>
      <c r="J38" s="11">
        <v>8</v>
      </c>
      <c r="K38" s="12">
        <v>3.125E-2</v>
      </c>
      <c r="L38" s="13">
        <f t="shared" si="9"/>
        <v>0.10062893081761007</v>
      </c>
      <c r="M38" s="13">
        <f t="shared" si="9"/>
        <v>0.11278195488721808</v>
      </c>
      <c r="N38" s="6"/>
      <c r="Q38" s="7">
        <v>23</v>
      </c>
    </row>
    <row r="39" spans="1:17">
      <c r="A39" s="15"/>
      <c r="B39" s="42"/>
      <c r="C39" s="11"/>
      <c r="D39" s="12"/>
      <c r="E39" s="13">
        <f t="shared" si="8"/>
        <v>0</v>
      </c>
      <c r="F39" s="13">
        <f t="shared" si="8"/>
        <v>0</v>
      </c>
      <c r="H39" s="16"/>
      <c r="I39" s="41"/>
      <c r="J39" s="11"/>
      <c r="K39" s="12"/>
      <c r="L39" s="13">
        <f t="shared" si="9"/>
        <v>0</v>
      </c>
      <c r="M39" s="13">
        <f t="shared" si="9"/>
        <v>0</v>
      </c>
      <c r="N39" s="6"/>
      <c r="Q39" s="7">
        <v>23.5</v>
      </c>
    </row>
    <row r="40" spans="1:17">
      <c r="A40" s="15"/>
      <c r="B40" s="42" t="s">
        <v>8</v>
      </c>
      <c r="C40" s="11">
        <v>14.5</v>
      </c>
      <c r="D40" s="12">
        <v>5.2083333333333301E-2</v>
      </c>
      <c r="E40" s="13">
        <f t="shared" si="8"/>
        <v>0.19808743169398907</v>
      </c>
      <c r="F40" s="13">
        <f t="shared" si="8"/>
        <v>0.20718232044198887</v>
      </c>
      <c r="H40" s="16"/>
      <c r="I40" s="43" t="s">
        <v>8</v>
      </c>
      <c r="J40" s="11">
        <v>14</v>
      </c>
      <c r="K40" s="12">
        <v>5.2083333333333301E-2</v>
      </c>
      <c r="L40" s="13">
        <f t="shared" si="9"/>
        <v>0.1761006289308176</v>
      </c>
      <c r="M40" s="13">
        <f t="shared" si="9"/>
        <v>0.18796992481203004</v>
      </c>
      <c r="N40" s="6"/>
      <c r="Q40" s="7">
        <v>24</v>
      </c>
    </row>
    <row r="41" spans="1:17">
      <c r="A41" s="15"/>
      <c r="B41" s="42" t="s">
        <v>11</v>
      </c>
      <c r="C41" s="11">
        <v>24.5</v>
      </c>
      <c r="D41" s="12">
        <v>7.9861111111111105E-2</v>
      </c>
      <c r="E41" s="13">
        <f t="shared" si="8"/>
        <v>0.33469945355191255</v>
      </c>
      <c r="F41" s="13">
        <f t="shared" si="8"/>
        <v>0.3176795580110498</v>
      </c>
      <c r="H41" s="16"/>
      <c r="I41" s="42" t="s">
        <v>21</v>
      </c>
      <c r="J41" s="11">
        <v>31</v>
      </c>
      <c r="K41" s="12">
        <v>0.10277777777777779</v>
      </c>
      <c r="L41" s="13">
        <f t="shared" si="9"/>
        <v>0.38993710691823902</v>
      </c>
      <c r="M41" s="13">
        <f t="shared" si="9"/>
        <v>0.37092731829573949</v>
      </c>
      <c r="N41" s="6"/>
      <c r="Q41" s="7">
        <v>24.5</v>
      </c>
    </row>
    <row r="42" spans="1:17" ht="15.75" thickBot="1">
      <c r="A42" s="15"/>
      <c r="B42" s="44">
        <f>SUM(C40:C41)</f>
        <v>39</v>
      </c>
      <c r="C42" s="19">
        <f>SUM(C35:C41)</f>
        <v>73.2</v>
      </c>
      <c r="D42" s="20">
        <f>SUM(D35:D41)</f>
        <v>0.25138888888888883</v>
      </c>
      <c r="E42" s="21"/>
      <c r="F42" s="22"/>
      <c r="H42" s="16"/>
      <c r="I42" s="44">
        <f>SUM(J40:J41)</f>
        <v>45</v>
      </c>
      <c r="J42" s="19">
        <f>SUM(J35:J41)</f>
        <v>79.5</v>
      </c>
      <c r="K42" s="20">
        <f>SUM(K35:K41)</f>
        <v>0.27708333333333324</v>
      </c>
      <c r="L42" s="21"/>
      <c r="M42" s="22"/>
      <c r="N42" s="6"/>
      <c r="Q42" s="7">
        <v>25</v>
      </c>
    </row>
    <row r="43" spans="1:17" ht="15.75" thickBot="1">
      <c r="A43" s="24" t="s">
        <v>33</v>
      </c>
      <c r="B43" s="41"/>
      <c r="C43" s="11"/>
      <c r="D43" s="12"/>
      <c r="E43" s="13">
        <f>IF(C43&lt;&gt; "vide",C43/C$50,0)</f>
        <v>0</v>
      </c>
      <c r="F43" s="13">
        <f>IF(D43&lt;&gt; "vide",D43/D$50,0)</f>
        <v>0</v>
      </c>
      <c r="H43" s="25" t="s">
        <v>34</v>
      </c>
      <c r="I43" s="41"/>
      <c r="J43" s="11"/>
      <c r="K43" s="12"/>
      <c r="L43" s="13">
        <f>IF(J43&lt;&gt; "vide",J43/J$50,0)</f>
        <v>0</v>
      </c>
      <c r="M43" s="13">
        <f>IF(K43&lt;&gt; "vide",K43/K$50,0)</f>
        <v>0</v>
      </c>
      <c r="N43" s="6"/>
      <c r="Q43" s="7">
        <v>25.5</v>
      </c>
    </row>
    <row r="44" spans="1:17">
      <c r="A44" s="15"/>
      <c r="B44" s="41" t="s">
        <v>3</v>
      </c>
      <c r="C44" s="11">
        <v>11</v>
      </c>
      <c r="D44" s="12">
        <v>4.1666666666666602E-2</v>
      </c>
      <c r="E44" s="13">
        <f>IF(C44&lt;&gt; "vide",C44/C$50,0)</f>
        <v>0.14725568942436415</v>
      </c>
      <c r="F44" s="13">
        <f>IF(D44&lt;&gt; "vide",D44/D$50,0)</f>
        <v>0.15999999999999978</v>
      </c>
      <c r="H44" s="16"/>
      <c r="I44" s="41" t="s">
        <v>3</v>
      </c>
      <c r="J44" s="11">
        <v>12.4</v>
      </c>
      <c r="K44" s="12">
        <v>4.5138888888888888E-2</v>
      </c>
      <c r="L44" s="13">
        <f>IF(J44&lt;&gt; "vide",J44/J$50,0)</f>
        <v>0.15196078431372551</v>
      </c>
      <c r="M44" s="13">
        <f>IF(K44&lt;&gt; "vide",K44/K$50,0)</f>
        <v>0.16049382716049382</v>
      </c>
      <c r="N44" s="23"/>
      <c r="Q44" s="7">
        <v>26</v>
      </c>
    </row>
    <row r="45" spans="1:17" ht="15.75" thickBot="1">
      <c r="A45" s="15"/>
      <c r="B45" s="42" t="s">
        <v>16</v>
      </c>
      <c r="C45" s="11">
        <v>17.3</v>
      </c>
      <c r="D45" s="12">
        <v>5.5555555555555552E-2</v>
      </c>
      <c r="E45" s="13">
        <f t="shared" ref="E45:F49" si="10">IF(C45&lt;&gt; "vide",C45/C$50,0)</f>
        <v>0.23159303882195453</v>
      </c>
      <c r="F45" s="13">
        <f t="shared" si="10"/>
        <v>0.21333333333333335</v>
      </c>
      <c r="H45" s="16"/>
      <c r="I45" s="42" t="s">
        <v>18</v>
      </c>
      <c r="J45" s="11">
        <v>16.7</v>
      </c>
      <c r="K45" s="12">
        <v>5.347222222222222E-2</v>
      </c>
      <c r="L45" s="13">
        <f t="shared" ref="L45:M49" si="11">IF(J45&lt;&gt; "vide",J45/J$50,0)</f>
        <v>0.20465686274509803</v>
      </c>
      <c r="M45" s="13">
        <f t="shared" si="11"/>
        <v>0.19012345679012344</v>
      </c>
      <c r="N45" s="6"/>
      <c r="Q45" s="7">
        <v>26.5</v>
      </c>
    </row>
    <row r="46" spans="1:17" ht="15.75" thickBot="1">
      <c r="A46" s="15"/>
      <c r="B46" s="43" t="s">
        <v>5</v>
      </c>
      <c r="C46" s="11">
        <v>8</v>
      </c>
      <c r="D46" s="12">
        <v>3.125E-2</v>
      </c>
      <c r="E46" s="13">
        <f t="shared" si="10"/>
        <v>0.10709504685408301</v>
      </c>
      <c r="F46" s="13">
        <f t="shared" si="10"/>
        <v>0.12000000000000002</v>
      </c>
      <c r="H46" s="16"/>
      <c r="I46" s="41" t="s">
        <v>3</v>
      </c>
      <c r="J46" s="11">
        <v>8</v>
      </c>
      <c r="K46" s="12">
        <v>3.125E-2</v>
      </c>
      <c r="L46" s="13">
        <f t="shared" si="11"/>
        <v>9.8039215686274522E-2</v>
      </c>
      <c r="M46" s="13">
        <f t="shared" si="11"/>
        <v>0.1111111111111111</v>
      </c>
      <c r="N46" s="6"/>
      <c r="Q46" s="7">
        <v>27</v>
      </c>
    </row>
    <row r="47" spans="1:17" ht="15.75" thickBot="1">
      <c r="A47" s="15"/>
      <c r="B47" s="41"/>
      <c r="C47" s="11"/>
      <c r="D47" s="12"/>
      <c r="E47" s="13">
        <f t="shared" si="10"/>
        <v>0</v>
      </c>
      <c r="F47" s="13">
        <f t="shared" si="10"/>
        <v>0</v>
      </c>
      <c r="H47" s="16"/>
      <c r="I47" s="41"/>
      <c r="J47" s="11"/>
      <c r="K47" s="12"/>
      <c r="L47" s="13">
        <f t="shared" si="11"/>
        <v>0</v>
      </c>
      <c r="M47" s="13">
        <f t="shared" si="11"/>
        <v>0</v>
      </c>
      <c r="N47" s="6"/>
      <c r="Q47" s="7">
        <v>27.5</v>
      </c>
    </row>
    <row r="48" spans="1:17">
      <c r="A48" s="15"/>
      <c r="B48" s="42" t="s">
        <v>8</v>
      </c>
      <c r="C48" s="11">
        <v>12.4</v>
      </c>
      <c r="D48" s="12">
        <v>4.5138888888888902E-2</v>
      </c>
      <c r="E48" s="13">
        <f t="shared" si="10"/>
        <v>0.16599732262382869</v>
      </c>
      <c r="F48" s="13">
        <f t="shared" si="10"/>
        <v>0.17333333333333339</v>
      </c>
      <c r="H48" s="16"/>
      <c r="I48" s="41" t="s">
        <v>8</v>
      </c>
      <c r="J48" s="11">
        <v>15</v>
      </c>
      <c r="K48" s="12">
        <v>5.5555555555555552E-2</v>
      </c>
      <c r="L48" s="13">
        <f t="shared" si="11"/>
        <v>0.18382352941176472</v>
      </c>
      <c r="M48" s="13">
        <f t="shared" si="11"/>
        <v>0.19753086419753085</v>
      </c>
      <c r="N48" s="6"/>
      <c r="Q48" s="7">
        <v>28</v>
      </c>
    </row>
    <row r="49" spans="1:17">
      <c r="A49" s="15"/>
      <c r="B49" s="42" t="s">
        <v>19</v>
      </c>
      <c r="C49" s="11">
        <v>26</v>
      </c>
      <c r="D49" s="12">
        <v>8.6805555555555594E-2</v>
      </c>
      <c r="E49" s="13">
        <f t="shared" si="10"/>
        <v>0.3480589022757698</v>
      </c>
      <c r="F49" s="13">
        <f t="shared" si="10"/>
        <v>0.33333333333333354</v>
      </c>
      <c r="H49" s="16"/>
      <c r="I49" s="42" t="s">
        <v>21</v>
      </c>
      <c r="J49" s="11">
        <v>29.5</v>
      </c>
      <c r="K49" s="12">
        <v>9.5833333333333326E-2</v>
      </c>
      <c r="L49" s="13">
        <f t="shared" si="11"/>
        <v>0.3615196078431373</v>
      </c>
      <c r="M49" s="13">
        <f t="shared" si="11"/>
        <v>0.34074074074074073</v>
      </c>
      <c r="N49" s="6"/>
      <c r="Q49" s="7">
        <v>28.5</v>
      </c>
    </row>
    <row r="50" spans="1:17" ht="15.75" thickBot="1">
      <c r="A50" s="15"/>
      <c r="B50" s="44">
        <f>SUM(C48:C49)</f>
        <v>38.4</v>
      </c>
      <c r="C50" s="19">
        <f>SUM(C43:C49)</f>
        <v>74.699999999999989</v>
      </c>
      <c r="D50" s="20">
        <f>SUM(D43:D49)</f>
        <v>0.26041666666666663</v>
      </c>
      <c r="E50" s="21"/>
      <c r="F50" s="22"/>
      <c r="H50" s="16"/>
      <c r="I50" s="44">
        <f>SUM(J48:J49)</f>
        <v>44.5</v>
      </c>
      <c r="J50" s="19">
        <f>SUM(J43:J49)</f>
        <v>81.599999999999994</v>
      </c>
      <c r="K50" s="20">
        <f>SUM(K43:K49)</f>
        <v>0.28125</v>
      </c>
      <c r="L50" s="21"/>
      <c r="M50" s="22"/>
      <c r="N50" s="23"/>
      <c r="Q50" s="7">
        <v>29</v>
      </c>
    </row>
    <row r="51" spans="1:17" ht="15.75" thickBot="1">
      <c r="A51" s="24" t="s">
        <v>35</v>
      </c>
      <c r="B51" s="41"/>
      <c r="C51" s="11"/>
      <c r="D51" s="12"/>
      <c r="E51" s="13">
        <f>IF(C51&lt;&gt; "vide",C51/C$58,0)</f>
        <v>0</v>
      </c>
      <c r="F51" s="13">
        <f>IF(D51&lt;&gt; "vide",D51/D$58,0)</f>
        <v>0</v>
      </c>
      <c r="H51" s="25" t="s">
        <v>36</v>
      </c>
      <c r="I51" s="41"/>
      <c r="J51" s="11"/>
      <c r="K51" s="12"/>
      <c r="L51" s="13">
        <f>IF(J51&lt;&gt; "vide",J51/J$58,0)</f>
        <v>0</v>
      </c>
      <c r="M51" s="13">
        <f>IF(K51&lt;&gt; "vide",K51/K$58,0)</f>
        <v>0</v>
      </c>
      <c r="N51" s="6"/>
      <c r="Q51" s="7">
        <v>29.5</v>
      </c>
    </row>
    <row r="52" spans="1:17">
      <c r="A52" s="15"/>
      <c r="B52" s="41" t="s">
        <v>3</v>
      </c>
      <c r="C52" s="11">
        <v>11</v>
      </c>
      <c r="D52" s="12">
        <v>4.1666666666666602E-2</v>
      </c>
      <c r="E52" s="13">
        <f>IF(C52&lt;&gt; "vide",C52/C$58,0)</f>
        <v>0.15068493150684931</v>
      </c>
      <c r="F52" s="13">
        <f>IF(D52&lt;&gt; "vide",D52/D$58,0)</f>
        <v>0.16304347826086937</v>
      </c>
      <c r="H52" s="16"/>
      <c r="I52" s="41" t="s">
        <v>3</v>
      </c>
      <c r="J52" s="11">
        <v>11.5</v>
      </c>
      <c r="K52" s="12">
        <v>4.1666666666666664E-2</v>
      </c>
      <c r="L52" s="13">
        <f>IF(J52&lt;&gt; "vide",J52/J$58,0)</f>
        <v>0.20353982300884957</v>
      </c>
      <c r="M52" s="13">
        <f>IF(K52&lt;&gt; "vide",K52/K$58,0)</f>
        <v>0.2142857142857143</v>
      </c>
      <c r="N52" s="6"/>
      <c r="Q52" s="7">
        <v>30</v>
      </c>
    </row>
    <row r="53" spans="1:17">
      <c r="A53" s="15"/>
      <c r="B53" s="42" t="s">
        <v>22</v>
      </c>
      <c r="C53" s="11">
        <v>18</v>
      </c>
      <c r="D53" s="12">
        <v>5.7638888888888885E-2</v>
      </c>
      <c r="E53" s="13">
        <f t="shared" ref="E53:F57" si="12">IF(C53&lt;&gt; "vide",C53/C$58,0)</f>
        <v>0.24657534246575341</v>
      </c>
      <c r="F53" s="13">
        <f t="shared" si="12"/>
        <v>0.22554347826086962</v>
      </c>
      <c r="H53" s="16"/>
      <c r="I53" s="42" t="s">
        <v>19</v>
      </c>
      <c r="J53" s="11">
        <v>14.8</v>
      </c>
      <c r="K53" s="12">
        <v>4.7916666666666663E-2</v>
      </c>
      <c r="L53" s="13">
        <f t="shared" ref="L53:M57" si="13">IF(J53&lt;&gt; "vide",J53/J$58,0)</f>
        <v>0.26194690265486725</v>
      </c>
      <c r="M53" s="13">
        <f t="shared" si="13"/>
        <v>0.24642857142857144</v>
      </c>
      <c r="N53" s="6"/>
    </row>
    <row r="54" spans="1:17" ht="15.75" thickBot="1">
      <c r="A54" s="15"/>
      <c r="B54" s="43" t="s">
        <v>5</v>
      </c>
      <c r="C54" s="11">
        <v>8</v>
      </c>
      <c r="D54" s="12">
        <v>3.125E-2</v>
      </c>
      <c r="E54" s="13">
        <f t="shared" si="12"/>
        <v>0.1095890410958904</v>
      </c>
      <c r="F54" s="13">
        <f t="shared" si="12"/>
        <v>0.1222826086956522</v>
      </c>
      <c r="H54" s="16"/>
      <c r="I54" s="43"/>
      <c r="J54" s="11"/>
      <c r="K54" s="12"/>
      <c r="L54" s="13">
        <f t="shared" si="13"/>
        <v>0</v>
      </c>
      <c r="M54" s="13">
        <f t="shared" si="13"/>
        <v>0</v>
      </c>
      <c r="N54" s="6"/>
    </row>
    <row r="55" spans="1:17" ht="15.75" thickBot="1">
      <c r="A55" s="15"/>
      <c r="B55" s="41"/>
      <c r="C55" s="11"/>
      <c r="D55" s="12"/>
      <c r="E55" s="13">
        <f t="shared" si="12"/>
        <v>0</v>
      </c>
      <c r="F55" s="13">
        <f t="shared" si="12"/>
        <v>0</v>
      </c>
      <c r="H55" s="16"/>
      <c r="I55" s="43"/>
      <c r="J55" s="11"/>
      <c r="K55" s="12"/>
      <c r="L55" s="13">
        <f t="shared" si="13"/>
        <v>0</v>
      </c>
      <c r="M55" s="13">
        <f t="shared" si="13"/>
        <v>0</v>
      </c>
      <c r="N55" s="6"/>
    </row>
    <row r="56" spans="1:17">
      <c r="A56" s="15"/>
      <c r="B56" s="41" t="s">
        <v>20</v>
      </c>
      <c r="C56" s="26">
        <v>18</v>
      </c>
      <c r="D56" s="27">
        <v>5.9027777777777797E-2</v>
      </c>
      <c r="E56" s="13">
        <f t="shared" si="12"/>
        <v>0.24657534246575341</v>
      </c>
      <c r="F56" s="13">
        <f t="shared" si="12"/>
        <v>0.23097826086956535</v>
      </c>
      <c r="H56" s="16"/>
      <c r="I56" s="41" t="s">
        <v>3</v>
      </c>
      <c r="J56" s="11">
        <v>13</v>
      </c>
      <c r="K56" s="12">
        <v>4.8611111111111112E-2</v>
      </c>
      <c r="L56" s="13">
        <f t="shared" si="13"/>
        <v>0.23008849557522124</v>
      </c>
      <c r="M56" s="13">
        <f t="shared" si="13"/>
        <v>0.25000000000000006</v>
      </c>
      <c r="N56" s="6"/>
    </row>
    <row r="57" spans="1:17">
      <c r="A57" s="15"/>
      <c r="B57" s="42" t="s">
        <v>9</v>
      </c>
      <c r="C57" s="11">
        <v>18</v>
      </c>
      <c r="D57" s="12">
        <v>6.5972222222222196E-2</v>
      </c>
      <c r="E57" s="13">
        <f t="shared" si="12"/>
        <v>0.24657534246575341</v>
      </c>
      <c r="F57" s="13">
        <f t="shared" si="12"/>
        <v>0.25815217391304346</v>
      </c>
      <c r="H57" s="16"/>
      <c r="I57" s="42" t="s">
        <v>21</v>
      </c>
      <c r="J57" s="11">
        <v>17.2</v>
      </c>
      <c r="K57" s="12">
        <v>5.6250000000000001E-2</v>
      </c>
      <c r="L57" s="13">
        <f t="shared" si="13"/>
        <v>0.30442477876106194</v>
      </c>
      <c r="M57" s="13">
        <f t="shared" si="13"/>
        <v>0.28928571428571431</v>
      </c>
      <c r="N57" s="6"/>
    </row>
    <row r="58" spans="1:17" ht="15.75" thickBot="1">
      <c r="A58" s="15"/>
      <c r="B58" s="44">
        <f>SUM(C56:C57)</f>
        <v>36</v>
      </c>
      <c r="C58" s="19">
        <f>SUM(C51:C57)</f>
        <v>73</v>
      </c>
      <c r="D58" s="20">
        <f>SUM(D51:D57)</f>
        <v>0.25555555555555548</v>
      </c>
      <c r="E58" s="21"/>
      <c r="F58" s="22"/>
      <c r="H58" s="16"/>
      <c r="I58" s="44">
        <f>SUM(J56:J57)</f>
        <v>30.2</v>
      </c>
      <c r="J58" s="19">
        <f>SUM(J51:J57)</f>
        <v>56.5</v>
      </c>
      <c r="K58" s="20">
        <f>SUM(K51:K57)</f>
        <v>0.19444444444444442</v>
      </c>
      <c r="L58" s="21"/>
      <c r="M58" s="22"/>
      <c r="N58" s="6"/>
    </row>
    <row r="59" spans="1:17" ht="15.75" thickBot="1">
      <c r="A59" s="24" t="s">
        <v>37</v>
      </c>
      <c r="B59" s="42"/>
      <c r="C59" s="11"/>
      <c r="D59" s="12"/>
      <c r="E59" s="13">
        <f>IF(C59&lt;&gt; "vide",C59/C$66,0)</f>
        <v>0</v>
      </c>
      <c r="F59" s="13">
        <f>IF(D59&lt;&gt; "vide",D59/D$66,0)</f>
        <v>0</v>
      </c>
      <c r="H59" s="25" t="s">
        <v>38</v>
      </c>
      <c r="I59" s="41"/>
      <c r="J59" s="11"/>
      <c r="K59" s="12"/>
      <c r="L59" s="13">
        <f>IF(J59&lt;&gt; "vide",J59/J$66,0)</f>
        <v>0</v>
      </c>
      <c r="M59" s="13">
        <f>IF(K59&lt;&gt; "vide",K59/K$66,0)</f>
        <v>0</v>
      </c>
    </row>
    <row r="60" spans="1:17">
      <c r="A60" s="15"/>
      <c r="B60" s="42" t="s">
        <v>22</v>
      </c>
      <c r="C60" s="11">
        <v>13</v>
      </c>
      <c r="D60" s="12">
        <v>4.3750000000000004E-2</v>
      </c>
      <c r="E60" s="13">
        <f>IF(C60&lt;&gt; "vide",C60/C$66,0)</f>
        <v>0.26476578411405294</v>
      </c>
      <c r="F60" s="13">
        <f>IF(D60&lt;&gt; "vide",D60/D$66,0)</f>
        <v>0.27038626609442062</v>
      </c>
      <c r="H60" s="16"/>
      <c r="I60" s="41" t="s">
        <v>3</v>
      </c>
      <c r="J60" s="11">
        <v>10</v>
      </c>
      <c r="K60" s="12">
        <v>3.4722222222222224E-2</v>
      </c>
      <c r="L60" s="13">
        <f>IF(J60&lt;&gt; "vide",J60/J$66,0)</f>
        <v>0.14125291334133766</v>
      </c>
      <c r="M60" s="13">
        <f>IF(K60&lt;&gt; "vide",K60/K$66,0)</f>
        <v>0.15384615384615383</v>
      </c>
    </row>
    <row r="61" spans="1:17" ht="15.75" thickBot="1">
      <c r="A61" s="15"/>
      <c r="B61" s="43"/>
      <c r="C61" s="11"/>
      <c r="D61" s="12"/>
      <c r="E61" s="13">
        <f t="shared" ref="E61:F64" si="14">IF(C61&lt;&gt; "vide",C61/C$66,0)</f>
        <v>0</v>
      </c>
      <c r="F61" s="13">
        <f t="shared" si="14"/>
        <v>0</v>
      </c>
      <c r="H61" s="16"/>
      <c r="I61" s="42" t="s">
        <v>39</v>
      </c>
      <c r="J61" s="11">
        <v>13</v>
      </c>
      <c r="K61" s="12">
        <v>4.1666666666666664E-2</v>
      </c>
      <c r="L61" s="13">
        <f t="shared" ref="L61:M65" si="15">IF(J61&lt;&gt; "vide",J61/J$66,0)</f>
        <v>0.18362878734373897</v>
      </c>
      <c r="M61" s="13">
        <f t="shared" si="15"/>
        <v>0.18461538461538457</v>
      </c>
    </row>
    <row r="62" spans="1:17" ht="15.75" thickBot="1">
      <c r="A62" s="15"/>
      <c r="B62" s="41" t="s">
        <v>3</v>
      </c>
      <c r="C62" s="11">
        <v>10</v>
      </c>
      <c r="D62" s="12">
        <v>3.4722222222222224E-2</v>
      </c>
      <c r="E62" s="13">
        <f t="shared" si="14"/>
        <v>0.20366598778004072</v>
      </c>
      <c r="F62" s="13">
        <f t="shared" si="14"/>
        <v>0.21459227467811159</v>
      </c>
      <c r="H62" s="16"/>
      <c r="I62" s="43"/>
      <c r="J62" s="11"/>
      <c r="K62" s="12"/>
      <c r="L62" s="13">
        <f t="shared" si="15"/>
        <v>0</v>
      </c>
      <c r="M62" s="13">
        <f t="shared" si="15"/>
        <v>0</v>
      </c>
    </row>
    <row r="63" spans="1:17" ht="15.75" thickBot="1">
      <c r="A63" s="15"/>
      <c r="B63" s="41"/>
      <c r="C63" s="11"/>
      <c r="D63" s="12"/>
      <c r="E63" s="13">
        <f t="shared" si="14"/>
        <v>0</v>
      </c>
      <c r="F63" s="13">
        <f t="shared" si="14"/>
        <v>0</v>
      </c>
      <c r="H63" s="16"/>
      <c r="I63" s="41"/>
      <c r="J63" s="11"/>
      <c r="K63" s="12"/>
      <c r="L63" s="13">
        <f t="shared" si="15"/>
        <v>0</v>
      </c>
      <c r="M63" s="13">
        <f t="shared" si="15"/>
        <v>0</v>
      </c>
    </row>
    <row r="64" spans="1:17">
      <c r="A64" s="15"/>
      <c r="B64" s="41" t="s">
        <v>3</v>
      </c>
      <c r="C64" s="11">
        <v>5</v>
      </c>
      <c r="D64" s="12">
        <v>2.4305555555555556E-2</v>
      </c>
      <c r="E64" s="13">
        <f t="shared" si="14"/>
        <v>0.10183299389002036</v>
      </c>
      <c r="F64" s="13">
        <f t="shared" si="14"/>
        <v>0.15021459227467809</v>
      </c>
      <c r="H64" s="16"/>
      <c r="I64" s="41" t="s">
        <v>3</v>
      </c>
      <c r="J64" s="11">
        <v>5.6</v>
      </c>
      <c r="K64" s="12">
        <v>2.0833333333333332E-2</v>
      </c>
      <c r="L64" s="13">
        <f t="shared" si="15"/>
        <v>7.9101631471149084E-2</v>
      </c>
      <c r="M64" s="13">
        <f t="shared" si="15"/>
        <v>9.2307692307692285E-2</v>
      </c>
    </row>
    <row r="65" spans="1:13" ht="15.75" thickBot="1">
      <c r="A65" s="15"/>
      <c r="B65" s="47" t="s">
        <v>40</v>
      </c>
      <c r="C65" s="31">
        <v>21.1</v>
      </c>
      <c r="D65" s="32">
        <v>5.9027777777777797E-2</v>
      </c>
      <c r="E65" s="13">
        <f t="shared" ref="E65" si="16">IF(C65&lt;&gt; "vide",C65/C$66,0)</f>
        <v>0.42973523421588594</v>
      </c>
      <c r="F65" s="13">
        <f t="shared" ref="F65" si="17">IF(D65&lt;&gt; "vide",D65/D$66,0)</f>
        <v>0.3648068669527898</v>
      </c>
      <c r="H65" s="16"/>
      <c r="I65" s="48" t="s">
        <v>41</v>
      </c>
      <c r="J65" s="33">
        <v>42.195</v>
      </c>
      <c r="K65" s="34">
        <v>0.12847222222222224</v>
      </c>
      <c r="L65" s="13">
        <f t="shared" si="15"/>
        <v>0.59601666784377427</v>
      </c>
      <c r="M65" s="13">
        <f t="shared" si="15"/>
        <v>0.56923076923076921</v>
      </c>
    </row>
    <row r="66" spans="1:13" ht="15.75" thickBot="1">
      <c r="A66" s="35"/>
      <c r="B66" s="46">
        <f>SUM(C64:C65)</f>
        <v>26.1</v>
      </c>
      <c r="C66" s="19">
        <f>SUM(C59:C65)</f>
        <v>49.1</v>
      </c>
      <c r="D66" s="36">
        <f>SUM(D59:D65)</f>
        <v>0.16180555555555556</v>
      </c>
      <c r="E66" s="37"/>
      <c r="F66" s="6"/>
      <c r="H66" s="38"/>
      <c r="I66" s="49">
        <f>SUM(J64:J65)</f>
        <v>47.795000000000002</v>
      </c>
      <c r="J66" s="19">
        <f>SUM(J59:J65)</f>
        <v>70.795000000000002</v>
      </c>
      <c r="K66" s="20">
        <f>SUM(K59:K65)</f>
        <v>0.22569444444444448</v>
      </c>
      <c r="L66" s="13"/>
      <c r="M66" s="39"/>
    </row>
    <row r="67" spans="1:13">
      <c r="E67" s="37"/>
      <c r="F67" s="6"/>
      <c r="L67" s="37"/>
      <c r="M67" s="6"/>
    </row>
  </sheetData>
  <conditionalFormatting sqref="I3:I66 B3:B66">
    <cfRule type="cellIs" dxfId="22" priority="2" operator="equal">
      <formula>$P$13</formula>
    </cfRule>
    <cfRule type="cellIs" dxfId="21" priority="3" operator="equal">
      <formula>$P$9</formula>
    </cfRule>
    <cfRule type="cellIs" dxfId="20" priority="4" operator="equal">
      <formula>$P$10</formula>
    </cfRule>
    <cfRule type="cellIs" dxfId="19" priority="5" operator="equal">
      <formula>$P$23</formula>
    </cfRule>
    <cfRule type="cellIs" dxfId="18" priority="6" operator="equal">
      <formula>$P$7</formula>
    </cfRule>
    <cfRule type="cellIs" dxfId="17" priority="7" operator="equal">
      <formula>$P$22</formula>
    </cfRule>
    <cfRule type="cellIs" dxfId="16" priority="8" operator="equal">
      <formula>$P$21</formula>
    </cfRule>
    <cfRule type="cellIs" dxfId="15" priority="9" operator="equal">
      <formula>$P$21</formula>
    </cfRule>
    <cfRule type="cellIs" dxfId="14" priority="10" operator="equal">
      <formula>$P$20</formula>
    </cfRule>
    <cfRule type="cellIs" dxfId="13" priority="11" operator="equal">
      <formula>$P$19</formula>
    </cfRule>
    <cfRule type="cellIs" dxfId="12" priority="12" operator="equal">
      <formula>$P$18</formula>
    </cfRule>
    <cfRule type="cellIs" dxfId="11" priority="13" operator="equal">
      <formula>$P$17</formula>
    </cfRule>
    <cfRule type="cellIs" dxfId="10" priority="14" operator="equal">
      <formula>$P$16</formula>
    </cfRule>
    <cfRule type="cellIs" dxfId="9" priority="15" operator="equal">
      <formula>$P$15</formula>
    </cfRule>
    <cfRule type="cellIs" dxfId="8" priority="16" operator="equal">
      <formula>$P$14</formula>
    </cfRule>
    <cfRule type="cellIs" dxfId="7" priority="17" operator="equal">
      <formula>$P$12</formula>
    </cfRule>
    <cfRule type="cellIs" dxfId="6" priority="18" operator="equal">
      <formula>$P$11</formula>
    </cfRule>
    <cfRule type="cellIs" dxfId="5" priority="19" operator="equal">
      <formula>$P$8</formula>
    </cfRule>
    <cfRule type="cellIs" dxfId="4" priority="20" operator="equal">
      <formula>$P$6</formula>
    </cfRule>
    <cfRule type="cellIs" dxfId="3" priority="21" operator="equal">
      <formula>$P$5</formula>
    </cfRule>
    <cfRule type="cellIs" dxfId="2" priority="22" operator="equal">
      <formula>$P$4</formula>
    </cfRule>
    <cfRule type="cellIs" dxfId="1" priority="23" operator="equal">
      <formula>$P$3</formula>
    </cfRule>
  </conditionalFormatting>
  <conditionalFormatting sqref="I3:I66 B3:B65">
    <cfRule type="containsText" dxfId="0" priority="1" operator="containsText" text="AS42">
      <formula>NOT(ISERROR(SEARCH("AS42",B3)))</formula>
    </cfRule>
  </conditionalFormatting>
  <dataValidations count="5">
    <dataValidation type="list" allowBlank="1" showInputMessage="1" sqref="D3:D9 K59:K65 K51:K57 K43:K49 K35:K41 K27:K33 K19:K25 K11:K17 K3:K9 D11:D17 D51:D57 D43:D49 D35:D41 D27:D33 D19:D25 D59:D65">
      <formula1>durée</formula1>
    </dataValidation>
    <dataValidation type="list" allowBlank="1" showInputMessage="1" showErrorMessage="1" sqref="C3:C9 J59:J65 J51:J57 J43:J49 J35:J41 J27:J33 J19:J25 J11:J17 J3:J9 C11:C17 C51:C57 C43:C49 C35:C41 C27:C33 C19:C25 C59:C65">
      <formula1>distance</formula1>
    </dataValidation>
    <dataValidation type="list" showInputMessage="1" showErrorMessage="1" sqref="N3">
      <formula1>Type</formula1>
    </dataValidation>
    <dataValidation type="list" allowBlank="1" showInputMessage="1" showErrorMessage="1" sqref="B3">
      <formula1>Type</formula1>
    </dataValidation>
    <dataValidation type="list" allowBlank="1" showInputMessage="1" sqref="I3:I66 B4:B66">
      <formula1>Type</formula1>
    </dataValidation>
  </dataValidations>
  <pageMargins left="0.26" right="0.25" top="0.74803149606299213" bottom="0.74803149606299213" header="0.31496062992125984" footer="0.31496062992125984"/>
  <pageSetup paperSize="9" orientation="portrait" horizontalDpi="4294967294" r:id="rId1"/>
  <ignoredErrors>
    <ignoredError sqref="B26" unlockedFormula="1"/>
    <ignoredError sqref="B3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Plan </vt:lpstr>
      <vt:lpstr>Feuil2</vt:lpstr>
      <vt:lpstr>Feuil3</vt:lpstr>
      <vt:lpstr>distance</vt:lpstr>
      <vt:lpstr>durée</vt:lpstr>
      <vt:lpstr>séances</vt:lpstr>
      <vt:lpstr>Type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2016-08-22T12:44:29Z</dcterms:created>
  <dcterms:modified xsi:type="dcterms:W3CDTF">2016-08-26T14:32:31Z</dcterms:modified>
</cp:coreProperties>
</file>